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9135" activeTab="1"/>
  </bookViews>
  <sheets>
    <sheet name="overtime" sheetId="1" r:id="rId1"/>
    <sheet name="Depart Summary" sheetId="2" r:id="rId2"/>
    <sheet name="revenue" sheetId="3" r:id="rId3"/>
  </sheets>
  <definedNames>
    <definedName name="_xlnm.Print_Area" localSheetId="0">'overtime'!$A$1:$M$50</definedName>
    <definedName name="_xlnm.Print_Area" localSheetId="2">'revenue'!$A$1:$M$52</definedName>
  </definedNames>
  <calcPr fullCalcOnLoad="1"/>
</workbook>
</file>

<file path=xl/sharedStrings.xml><?xml version="1.0" encoding="utf-8"?>
<sst xmlns="http://schemas.openxmlformats.org/spreadsheetml/2006/main" count="49" uniqueCount="46">
  <si>
    <t>Budget</t>
  </si>
  <si>
    <t>Encumbrance</t>
  </si>
  <si>
    <t>DEPT:  General Government - 01</t>
  </si>
  <si>
    <t>DEPT:  Assessing - 02</t>
  </si>
  <si>
    <t>DEPT:  Fire - 03</t>
  </si>
  <si>
    <t>DEPT:  Police - 04</t>
  </si>
  <si>
    <t>DEPT:  Communications - 05</t>
  </si>
  <si>
    <t>DEPT:  Public Works Administrations - 07</t>
  </si>
  <si>
    <t>DEPT:  Highway - 08</t>
  </si>
  <si>
    <t>DEPT:  Solid Waste Disposal - 09</t>
  </si>
  <si>
    <t>DEPT:  Parks Maintenance - 11</t>
  </si>
  <si>
    <t>DEPT:  Parks &amp; Recreation - 13</t>
  </si>
  <si>
    <t>DEPT:  Library - 15</t>
  </si>
  <si>
    <t>DEPT:  Equipment Maintenance - 16</t>
  </si>
  <si>
    <t>DEPT:  Buildings &amp; Ground - 17</t>
  </si>
  <si>
    <t>DEPT:  Community Development - 21</t>
  </si>
  <si>
    <t>DEPT:  Town Clerk/Tax Collector - 24</t>
  </si>
  <si>
    <t>General Governement</t>
  </si>
  <si>
    <t>Fire</t>
  </si>
  <si>
    <t>Police</t>
  </si>
  <si>
    <t>Communications</t>
  </si>
  <si>
    <t>Highway</t>
  </si>
  <si>
    <t>Solid Waste</t>
  </si>
  <si>
    <t>Parks &amp; Recreation</t>
  </si>
  <si>
    <t>2008-09</t>
  </si>
  <si>
    <t>2009-10</t>
  </si>
  <si>
    <t>Other Departments</t>
  </si>
  <si>
    <t>Department</t>
  </si>
  <si>
    <t>YTD Expenditures</t>
  </si>
  <si>
    <t>DEPT:  Welfare - 25</t>
  </si>
  <si>
    <t>DEPT:  Debt Service - 27</t>
  </si>
  <si>
    <t>TOTAL GENERAL FUND</t>
  </si>
  <si>
    <t>DEPT:  Wastewater Treatment - 10</t>
  </si>
  <si>
    <t>DEPT:  Cable Television - 32</t>
  </si>
  <si>
    <t>DEPT:  Fire Protection Area - 33</t>
  </si>
  <si>
    <t>DEPT:  Special Library - 38</t>
  </si>
  <si>
    <t>DEPT:  Bond - 42</t>
  </si>
  <si>
    <t>Balance before Encumbraces</t>
  </si>
  <si>
    <t>% of Budget remaining</t>
  </si>
  <si>
    <t>Interest-Pooled Cash</t>
  </si>
  <si>
    <t>Building Permits</t>
  </si>
  <si>
    <t>Auto Registrations</t>
  </si>
  <si>
    <t>Total</t>
  </si>
  <si>
    <t xml:space="preserve">*2008-09 overtime includes overtime paid during the Ice Storm of 2008 </t>
  </si>
  <si>
    <t xml:space="preserve">*2009-10 overtime includes overtime paid during the Wind Storm of 2009 </t>
  </si>
  <si>
    <t>Balance as of 3/31/10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</si>
</sst>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8.25"/>
      <name val="Arial"/>
      <family val="0"/>
    </font>
    <font>
      <sz val="16"/>
      <name val="Arial"/>
      <family val="0"/>
    </font>
    <font>
      <sz val="15.25"/>
      <name val="Arial"/>
      <family val="0"/>
    </font>
    <font>
      <b/>
      <sz val="20"/>
      <name val="Arial"/>
      <family val="0"/>
    </font>
    <font>
      <sz val="16.75"/>
      <name val="Arial"/>
      <family val="0"/>
    </font>
    <font>
      <sz val="8"/>
      <name val="Arial"/>
      <family val="0"/>
    </font>
    <font>
      <u val="singleAccounting"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 horizontal="center" wrapText="1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43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Overtime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45"/>
          <c:w val="0.894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overtime!$B$1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overtime!$A$2:$A$9</c:f>
              <c:strCache/>
            </c:strRef>
          </c:cat>
          <c:val>
            <c:numRef>
              <c:f>overtime!$B$2:$B$9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overtime!$C$1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overtime!$A$2:$A$9</c:f>
              <c:strCache/>
            </c:strRef>
          </c:cat>
          <c:val>
            <c:numRef>
              <c:f>overtime!$C$2:$C$9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975603"/>
        <c:axId val="47127244"/>
      </c:bar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5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Revenue Comparison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revenue!$B$1</c:f>
              <c:strCache>
                <c:ptCount val="1"/>
                <c:pt idx="0">
                  <c:v>2008-09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revenue!$A$2:$A$4</c:f>
              <c:strCache/>
            </c:strRef>
          </c:cat>
          <c:val>
            <c:numRef>
              <c:f>revenue!$B$2:$B$4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revenue!$C$1</c:f>
              <c:strCache>
                <c:ptCount val="1"/>
                <c:pt idx="0">
                  <c:v>2009-10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revenue!$A$2:$A$4</c:f>
              <c:strCache/>
            </c:strRef>
          </c:cat>
          <c:val>
            <c:numRef>
              <c:f>revenue!$C$2:$C$4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_(* #,##0_);_(* \(#,##0\);_(* &quot;-&quot;_);_(@_)" sourceLinked="0"/>
        <c:majorTickMark val="out"/>
        <c:minorTickMark val="none"/>
        <c:tickLblPos val="nextTo"/>
        <c:crossAx val="59210390"/>
        <c:crosses val="autoZero"/>
        <c:auto val="0"/>
        <c:lblOffset val="100"/>
        <c:noMultiLvlLbl val="0"/>
      </c:catAx>
      <c:valAx>
        <c:axId val="59210390"/>
        <c:scaling>
          <c:orientation val="minMax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21492013"/>
        <c:crossesAt val="1"/>
        <c:crossBetween val="between"/>
        <c:dispUnits/>
        <c:maj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57150</xdr:rowOff>
    </xdr:from>
    <xdr:to>
      <xdr:col>12</xdr:col>
      <xdr:colOff>285750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38100" y="1866900"/>
        <a:ext cx="111633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76200</xdr:rowOff>
    </xdr:from>
    <xdr:to>
      <xdr:col>12</xdr:col>
      <xdr:colOff>314325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95250" y="1076325"/>
        <a:ext cx="97917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3">
      <selection activeCell="E9" sqref="E9"/>
    </sheetView>
  </sheetViews>
  <sheetFormatPr defaultColWidth="9.140625" defaultRowHeight="12.75"/>
  <cols>
    <col min="1" max="1" width="22.00390625" style="0" bestFit="1" customWidth="1"/>
    <col min="2" max="2" width="20.8515625" style="0" customWidth="1"/>
    <col min="3" max="3" width="13.28125" style="0" bestFit="1" customWidth="1"/>
    <col min="4" max="4" width="12.421875" style="0" bestFit="1" customWidth="1"/>
    <col min="5" max="5" width="13.00390625" style="0" bestFit="1" customWidth="1"/>
    <col min="6" max="6" width="24.57421875" style="0" bestFit="1" customWidth="1"/>
    <col min="8" max="8" width="11.8515625" style="0" bestFit="1" customWidth="1"/>
    <col min="16" max="16" width="9.57421875" style="9" bestFit="1" customWidth="1"/>
  </cols>
  <sheetData>
    <row r="1" spans="2:3" ht="12.75">
      <c r="B1" s="7" t="s">
        <v>24</v>
      </c>
      <c r="C1" s="10" t="s">
        <v>25</v>
      </c>
    </row>
    <row r="2" spans="1:3" ht="12.75">
      <c r="A2" t="s">
        <v>17</v>
      </c>
      <c r="B2" s="1">
        <v>25735.06</v>
      </c>
      <c r="C2" s="11">
        <v>13543.17</v>
      </c>
    </row>
    <row r="3" spans="1:3" ht="12.75">
      <c r="A3" t="s">
        <v>18</v>
      </c>
      <c r="B3" s="1">
        <v>259836.19</v>
      </c>
      <c r="C3" s="11">
        <v>235141.98</v>
      </c>
    </row>
    <row r="4" spans="1:3" ht="12.75">
      <c r="A4" t="s">
        <v>19</v>
      </c>
      <c r="B4" s="1">
        <v>170497.75</v>
      </c>
      <c r="C4" s="11">
        <v>131561.19</v>
      </c>
    </row>
    <row r="5" spans="1:3" ht="12.75">
      <c r="A5" t="s">
        <v>20</v>
      </c>
      <c r="B5" s="1">
        <v>27345.46</v>
      </c>
      <c r="C5" s="11">
        <v>26775.65</v>
      </c>
    </row>
    <row r="6" spans="1:3" ht="12.75">
      <c r="A6" t="s">
        <v>21</v>
      </c>
      <c r="B6" s="1">
        <v>127437.75</v>
      </c>
      <c r="C6" s="11">
        <v>91011.24</v>
      </c>
    </row>
    <row r="7" spans="1:3" ht="12.75">
      <c r="A7" t="s">
        <v>22</v>
      </c>
      <c r="B7" s="1">
        <v>36704.54</v>
      </c>
      <c r="C7" s="11">
        <v>33902.58</v>
      </c>
    </row>
    <row r="8" spans="1:3" ht="12.75">
      <c r="A8" t="s">
        <v>23</v>
      </c>
      <c r="B8" s="1">
        <v>11803.67</v>
      </c>
      <c r="C8" s="11">
        <v>1366.96</v>
      </c>
    </row>
    <row r="9" spans="1:3" ht="15">
      <c r="A9" t="s">
        <v>26</v>
      </c>
      <c r="B9" s="8">
        <f>4033.85+7213.3+14249.41+1331.54</f>
        <v>26828.1</v>
      </c>
      <c r="C9" s="12">
        <f>232.72+6496.45+8261.03+56.16+669.79</f>
        <v>15716.150000000001</v>
      </c>
    </row>
    <row r="10" spans="1:3" ht="12.75">
      <c r="A10" t="s">
        <v>42</v>
      </c>
      <c r="B10" s="1">
        <f>SUM(B2:B9)</f>
        <v>686188.52</v>
      </c>
      <c r="C10" s="11">
        <f>SUM(C2:C9)</f>
        <v>549018.92</v>
      </c>
    </row>
    <row r="50" ht="12.75">
      <c r="A50" s="4" t="s">
        <v>43</v>
      </c>
    </row>
    <row r="51" ht="12.75">
      <c r="A51" s="4" t="s">
        <v>44</v>
      </c>
    </row>
  </sheetData>
  <printOptions/>
  <pageMargins left="0.75" right="0.75" top="1" bottom="1" header="0.5" footer="0.5"/>
  <pageSetup horizontalDpi="300" verticalDpi="300" orientation="landscape" scale="71" r:id="rId2"/>
  <headerFooter alignWithMargins="0">
    <oddHeader>&amp;C&amp;"Arial,Bold"Town of Merrimack
Overtime Comparison
2008-09 VS. 2009-10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E3" sqref="E3"/>
    </sheetView>
  </sheetViews>
  <sheetFormatPr defaultColWidth="9.140625" defaultRowHeight="12.75"/>
  <cols>
    <col min="1" max="1" width="36.7109375" style="0" bestFit="1" customWidth="1"/>
    <col min="2" max="2" width="14.00390625" style="1" bestFit="1" customWidth="1"/>
    <col min="3" max="3" width="17.421875" style="1" bestFit="1" customWidth="1"/>
    <col min="4" max="4" width="14.28125" style="1" customWidth="1"/>
    <col min="5" max="6" width="14.00390625" style="1" bestFit="1" customWidth="1"/>
    <col min="7" max="7" width="14.00390625" style="1" customWidth="1"/>
  </cols>
  <sheetData>
    <row r="1" spans="1:7" ht="37.5" customHeight="1">
      <c r="A1" s="2" t="s">
        <v>27</v>
      </c>
      <c r="B1" s="3" t="s">
        <v>0</v>
      </c>
      <c r="C1" s="3" t="s">
        <v>28</v>
      </c>
      <c r="D1" s="5" t="s">
        <v>37</v>
      </c>
      <c r="E1" s="3" t="s">
        <v>1</v>
      </c>
      <c r="F1" s="5" t="s">
        <v>45</v>
      </c>
      <c r="G1" s="5" t="s">
        <v>38</v>
      </c>
    </row>
    <row r="2" spans="1:7" ht="12.75">
      <c r="A2" t="s">
        <v>2</v>
      </c>
      <c r="B2" s="1">
        <v>1542937</v>
      </c>
      <c r="C2" s="1">
        <v>1035778.56</v>
      </c>
      <c r="D2" s="1">
        <f>+B2-C2</f>
        <v>507158.43999999994</v>
      </c>
      <c r="E2" s="1">
        <v>283877.1</v>
      </c>
      <c r="F2" s="1">
        <f>+D2-E2</f>
        <v>223281.33999999997</v>
      </c>
      <c r="G2" s="6">
        <f>+F2/B2</f>
        <v>0.14471189685644972</v>
      </c>
    </row>
    <row r="3" spans="1:7" ht="12.75">
      <c r="A3" t="s">
        <v>3</v>
      </c>
      <c r="B3" s="1">
        <v>276192</v>
      </c>
      <c r="C3" s="1">
        <v>190453.31</v>
      </c>
      <c r="D3" s="1">
        <f aca="true" t="shared" si="0" ref="D3:D18">+B3-C3</f>
        <v>85738.69</v>
      </c>
      <c r="E3" s="1">
        <v>52414.74</v>
      </c>
      <c r="F3" s="1">
        <f aca="true" t="shared" si="1" ref="F3:F18">+D3-E3</f>
        <v>33323.950000000004</v>
      </c>
      <c r="G3" s="6">
        <f aca="true" t="shared" si="2" ref="G3:G28">+F3/B3</f>
        <v>0.12065501535163946</v>
      </c>
    </row>
    <row r="4" spans="1:7" ht="12.75">
      <c r="A4" t="s">
        <v>4</v>
      </c>
      <c r="B4" s="1">
        <v>4802493</v>
      </c>
      <c r="C4" s="1">
        <v>3154093.19</v>
      </c>
      <c r="D4" s="1">
        <f t="shared" si="0"/>
        <v>1648399.81</v>
      </c>
      <c r="E4" s="1">
        <v>708871.23</v>
      </c>
      <c r="F4" s="1">
        <f t="shared" si="1"/>
        <v>939528.5800000001</v>
      </c>
      <c r="G4" s="6">
        <f t="shared" si="2"/>
        <v>0.19563351367716728</v>
      </c>
    </row>
    <row r="5" spans="1:7" ht="12.75">
      <c r="A5" t="s">
        <v>5</v>
      </c>
      <c r="B5" s="1">
        <v>5236377</v>
      </c>
      <c r="C5" s="1">
        <v>3313111.72</v>
      </c>
      <c r="D5" s="1">
        <f t="shared" si="0"/>
        <v>1923265.2799999998</v>
      </c>
      <c r="E5" s="1">
        <v>881493.82</v>
      </c>
      <c r="F5" s="1">
        <f t="shared" si="1"/>
        <v>1041771.4599999998</v>
      </c>
      <c r="G5" s="6">
        <f t="shared" si="2"/>
        <v>0.19894890302970925</v>
      </c>
    </row>
    <row r="6" spans="1:7" ht="12.75">
      <c r="A6" t="s">
        <v>6</v>
      </c>
      <c r="B6" s="1">
        <v>644493</v>
      </c>
      <c r="C6" s="1">
        <v>462872.52</v>
      </c>
      <c r="D6" s="1">
        <f t="shared" si="0"/>
        <v>181620.47999999998</v>
      </c>
      <c r="E6" s="1">
        <v>103845.21</v>
      </c>
      <c r="F6" s="1">
        <f t="shared" si="1"/>
        <v>77775.26999999997</v>
      </c>
      <c r="G6" s="6">
        <f t="shared" si="2"/>
        <v>0.12067667143010083</v>
      </c>
    </row>
    <row r="7" spans="1:7" ht="12.75">
      <c r="A7" t="s">
        <v>7</v>
      </c>
      <c r="B7" s="1">
        <v>335773</v>
      </c>
      <c r="C7" s="1">
        <v>237880.46</v>
      </c>
      <c r="D7" s="1">
        <f t="shared" si="0"/>
        <v>97892.54000000001</v>
      </c>
      <c r="E7" s="1">
        <v>67659.1</v>
      </c>
      <c r="F7" s="1">
        <f t="shared" si="1"/>
        <v>30233.440000000002</v>
      </c>
      <c r="G7" s="6">
        <f t="shared" si="2"/>
        <v>0.09004130766916936</v>
      </c>
    </row>
    <row r="8" spans="1:7" ht="12.75">
      <c r="A8" t="s">
        <v>8</v>
      </c>
      <c r="B8" s="1">
        <v>8245372.6</v>
      </c>
      <c r="C8" s="1">
        <v>2400990.88</v>
      </c>
      <c r="D8" s="1">
        <f t="shared" si="0"/>
        <v>5844381.72</v>
      </c>
      <c r="E8" s="1">
        <v>511978.4</v>
      </c>
      <c r="F8" s="1">
        <f t="shared" si="1"/>
        <v>5332403.319999999</v>
      </c>
      <c r="G8" s="6">
        <f t="shared" si="2"/>
        <v>0.6467146578676141</v>
      </c>
    </row>
    <row r="9" spans="1:7" ht="12.75">
      <c r="A9" t="s">
        <v>9</v>
      </c>
      <c r="B9" s="1">
        <v>1352056.46</v>
      </c>
      <c r="C9" s="1">
        <v>877833.24</v>
      </c>
      <c r="D9" s="1">
        <f t="shared" si="0"/>
        <v>474223.22</v>
      </c>
      <c r="E9" s="1">
        <v>375164.48</v>
      </c>
      <c r="F9" s="1">
        <f t="shared" si="1"/>
        <v>99058.73999999999</v>
      </c>
      <c r="G9" s="6">
        <f t="shared" si="2"/>
        <v>0.0732652392341663</v>
      </c>
    </row>
    <row r="10" spans="1:7" ht="12.75">
      <c r="A10" t="s">
        <v>10</v>
      </c>
      <c r="B10" s="1">
        <v>449812</v>
      </c>
      <c r="C10" s="1">
        <v>273246.7</v>
      </c>
      <c r="D10" s="1">
        <f t="shared" si="0"/>
        <v>176565.3</v>
      </c>
      <c r="E10" s="1">
        <v>63913.82</v>
      </c>
      <c r="F10" s="1">
        <f t="shared" si="1"/>
        <v>112651.47999999998</v>
      </c>
      <c r="G10" s="6">
        <f t="shared" si="2"/>
        <v>0.25044125101153364</v>
      </c>
    </row>
    <row r="11" spans="1:7" ht="12.75">
      <c r="A11" t="s">
        <v>11</v>
      </c>
      <c r="B11" s="1">
        <v>791979.77</v>
      </c>
      <c r="C11" s="1">
        <v>517899.34</v>
      </c>
      <c r="D11" s="1">
        <f t="shared" si="0"/>
        <v>274080.43</v>
      </c>
      <c r="E11" s="1">
        <v>44860.84</v>
      </c>
      <c r="F11" s="1">
        <f t="shared" si="1"/>
        <v>229219.59</v>
      </c>
      <c r="G11" s="6">
        <f t="shared" si="2"/>
        <v>0.28942606703199</v>
      </c>
    </row>
    <row r="12" spans="1:7" ht="12.75">
      <c r="A12" t="s">
        <v>12</v>
      </c>
      <c r="B12" s="1">
        <v>1162706.44</v>
      </c>
      <c r="C12" s="1">
        <v>782654.65</v>
      </c>
      <c r="D12" s="1">
        <f t="shared" si="0"/>
        <v>380051.7899999999</v>
      </c>
      <c r="E12" s="1">
        <v>242521.55</v>
      </c>
      <c r="F12" s="1">
        <f t="shared" si="1"/>
        <v>137530.23999999993</v>
      </c>
      <c r="G12" s="6">
        <f t="shared" si="2"/>
        <v>0.11828457748974018</v>
      </c>
    </row>
    <row r="13" spans="1:7" ht="12.75">
      <c r="A13" t="s">
        <v>13</v>
      </c>
      <c r="B13" s="1">
        <v>394014</v>
      </c>
      <c r="C13" s="1">
        <v>267960.58</v>
      </c>
      <c r="D13" s="1">
        <f t="shared" si="0"/>
        <v>126053.41999999998</v>
      </c>
      <c r="E13" s="1">
        <v>77519.46</v>
      </c>
      <c r="F13" s="1">
        <f t="shared" si="1"/>
        <v>48533.95999999998</v>
      </c>
      <c r="G13" s="6">
        <f t="shared" si="2"/>
        <v>0.12317826270132527</v>
      </c>
    </row>
    <row r="14" spans="1:7" ht="12.75">
      <c r="A14" t="s">
        <v>14</v>
      </c>
      <c r="B14" s="1">
        <v>272982</v>
      </c>
      <c r="C14" s="1">
        <v>194841.35</v>
      </c>
      <c r="D14" s="1">
        <f t="shared" si="0"/>
        <v>78140.65</v>
      </c>
      <c r="E14" s="1">
        <v>35930.68</v>
      </c>
      <c r="F14" s="1">
        <f t="shared" si="1"/>
        <v>42209.969999999994</v>
      </c>
      <c r="G14" s="6">
        <f t="shared" si="2"/>
        <v>0.15462546981119632</v>
      </c>
    </row>
    <row r="15" spans="1:7" ht="12.75">
      <c r="A15" t="s">
        <v>15</v>
      </c>
      <c r="B15" s="1">
        <v>845180.85</v>
      </c>
      <c r="C15" s="1">
        <v>509555.66</v>
      </c>
      <c r="D15" s="1">
        <f t="shared" si="0"/>
        <v>335625.19</v>
      </c>
      <c r="E15" s="1">
        <v>153454.81</v>
      </c>
      <c r="F15" s="1">
        <f t="shared" si="1"/>
        <v>182170.38</v>
      </c>
      <c r="G15" s="6">
        <f t="shared" si="2"/>
        <v>0.21554011783395235</v>
      </c>
    </row>
    <row r="16" spans="1:7" ht="12.75">
      <c r="A16" t="s">
        <v>16</v>
      </c>
      <c r="B16" s="1">
        <v>405724</v>
      </c>
      <c r="C16" s="1">
        <v>277538.05</v>
      </c>
      <c r="D16" s="1">
        <f t="shared" si="0"/>
        <v>128185.95000000001</v>
      </c>
      <c r="E16" s="1">
        <v>74564.63</v>
      </c>
      <c r="F16" s="1">
        <f t="shared" si="1"/>
        <v>53621.32000000001</v>
      </c>
      <c r="G16" s="6">
        <f t="shared" si="2"/>
        <v>0.1321620609084008</v>
      </c>
    </row>
    <row r="17" spans="1:7" ht="12.75">
      <c r="A17" t="s">
        <v>29</v>
      </c>
      <c r="B17" s="1">
        <v>183591</v>
      </c>
      <c r="C17" s="1">
        <v>150428.29</v>
      </c>
      <c r="D17" s="1">
        <f t="shared" si="0"/>
        <v>33162.70999999999</v>
      </c>
      <c r="E17" s="1">
        <v>10086.31</v>
      </c>
      <c r="F17" s="1">
        <f t="shared" si="1"/>
        <v>23076.399999999994</v>
      </c>
      <c r="G17" s="6">
        <f t="shared" si="2"/>
        <v>0.12569461465975998</v>
      </c>
    </row>
    <row r="18" spans="1:7" ht="12.75">
      <c r="A18" t="s">
        <v>30</v>
      </c>
      <c r="B18" s="1">
        <v>523336</v>
      </c>
      <c r="C18" s="1">
        <v>523335</v>
      </c>
      <c r="D18" s="1">
        <f t="shared" si="0"/>
        <v>1</v>
      </c>
      <c r="E18" s="1">
        <v>0</v>
      </c>
      <c r="F18" s="1">
        <f t="shared" si="1"/>
        <v>1</v>
      </c>
      <c r="G18" s="6">
        <f t="shared" si="2"/>
        <v>1.910818288824006E-06</v>
      </c>
    </row>
    <row r="19" ht="12.75">
      <c r="G19" s="6"/>
    </row>
    <row r="20" spans="1:7" ht="12.75">
      <c r="A20" s="4" t="s">
        <v>31</v>
      </c>
      <c r="B20" s="1">
        <f>SUM(B2:B19)</f>
        <v>27465020.120000005</v>
      </c>
      <c r="C20" s="1">
        <f>SUM(C2:C19)</f>
        <v>15170473.5</v>
      </c>
      <c r="D20" s="1">
        <f>SUM(D2:D19)</f>
        <v>12294546.62</v>
      </c>
      <c r="E20" s="1">
        <f>SUM(E2:E19)</f>
        <v>3688156.1799999992</v>
      </c>
      <c r="F20" s="1">
        <f>SUM(F2:F19)</f>
        <v>8606390.440000001</v>
      </c>
      <c r="G20" s="6">
        <f t="shared" si="2"/>
        <v>0.3133582426809451</v>
      </c>
    </row>
    <row r="21" ht="12.75">
      <c r="G21" s="6"/>
    </row>
    <row r="22" spans="1:7" ht="12.75">
      <c r="A22" t="s">
        <v>32</v>
      </c>
      <c r="B22" s="1">
        <v>4513968.5</v>
      </c>
      <c r="C22" s="1">
        <v>3045949.69</v>
      </c>
      <c r="D22" s="1">
        <f>+B22-C22</f>
        <v>1468018.81</v>
      </c>
      <c r="E22" s="1">
        <v>573589.05</v>
      </c>
      <c r="F22" s="1">
        <f>+D22-E22</f>
        <v>894429.76</v>
      </c>
      <c r="G22" s="6">
        <f t="shared" si="2"/>
        <v>0.19814709827948512</v>
      </c>
    </row>
    <row r="23" spans="1:7" ht="12.75">
      <c r="A23" t="s">
        <v>33</v>
      </c>
      <c r="B23" s="1">
        <v>388822.2</v>
      </c>
      <c r="C23" s="1">
        <v>179345.02</v>
      </c>
      <c r="D23" s="1">
        <f>+B23-C23</f>
        <v>209477.18000000002</v>
      </c>
      <c r="E23" s="1">
        <v>77939.38</v>
      </c>
      <c r="F23" s="1">
        <f>+D23-E23</f>
        <v>131537.80000000002</v>
      </c>
      <c r="G23" s="6">
        <f t="shared" si="2"/>
        <v>0.3382980704291062</v>
      </c>
    </row>
    <row r="24" spans="1:7" ht="12.75">
      <c r="A24" t="s">
        <v>34</v>
      </c>
      <c r="B24" s="1">
        <v>77750</v>
      </c>
      <c r="C24" s="1">
        <v>46131.59</v>
      </c>
      <c r="D24" s="1">
        <f>+B24-C24</f>
        <v>31618.410000000003</v>
      </c>
      <c r="E24" s="1">
        <v>0</v>
      </c>
      <c r="F24" s="1">
        <f>+D24-E24</f>
        <v>31618.410000000003</v>
      </c>
      <c r="G24" s="6">
        <f t="shared" si="2"/>
        <v>0.406667652733119</v>
      </c>
    </row>
    <row r="25" spans="1:7" ht="12.75">
      <c r="A25" t="s">
        <v>35</v>
      </c>
      <c r="B25" s="1">
        <v>3500</v>
      </c>
      <c r="C25" s="1">
        <v>0</v>
      </c>
      <c r="D25" s="1">
        <f>+B25-C25</f>
        <v>3500</v>
      </c>
      <c r="E25" s="1">
        <v>0</v>
      </c>
      <c r="F25" s="1">
        <f>+D25-E25</f>
        <v>3500</v>
      </c>
      <c r="G25" s="6">
        <f t="shared" si="2"/>
        <v>1</v>
      </c>
    </row>
    <row r="26" spans="1:7" ht="12.75">
      <c r="A26" t="s">
        <v>36</v>
      </c>
      <c r="B26" s="1">
        <v>3059320.57</v>
      </c>
      <c r="C26" s="1">
        <v>1211215.21</v>
      </c>
      <c r="D26" s="1">
        <f>+B26-C26</f>
        <v>1848105.3599999999</v>
      </c>
      <c r="E26" s="1">
        <v>388062.97</v>
      </c>
      <c r="F26" s="1">
        <f>+D26-E26</f>
        <v>1460042.39</v>
      </c>
      <c r="G26" s="6">
        <f t="shared" si="2"/>
        <v>0.47724400127182487</v>
      </c>
    </row>
    <row r="27" ht="12.75">
      <c r="G27" s="6"/>
    </row>
    <row r="28" spans="2:7" ht="12.75">
      <c r="B28" s="1">
        <f>SUM(B20:B26)</f>
        <v>35508381.39</v>
      </c>
      <c r="C28" s="1">
        <f>SUM(C20:C26)</f>
        <v>19653115.01</v>
      </c>
      <c r="D28" s="1">
        <f>SUM(D20:D26)</f>
        <v>15855266.379999999</v>
      </c>
      <c r="E28" s="1">
        <f>SUM(E20:E26)</f>
        <v>4727747.579999999</v>
      </c>
      <c r="F28" s="1">
        <f>SUM(F20:F26)</f>
        <v>11127518.800000003</v>
      </c>
      <c r="G28" s="6">
        <f t="shared" si="2"/>
        <v>0.31337724684724083</v>
      </c>
    </row>
  </sheetData>
  <printOptions gridLines="1"/>
  <pageMargins left="0.33" right="0.25" top="1.81" bottom="1" header="0.5" footer="0.5"/>
  <pageSetup fitToHeight="2" fitToWidth="1" horizontalDpi="300" verticalDpi="300" orientation="portrait" scale="82" r:id="rId1"/>
  <headerFooter alignWithMargins="0">
    <oddHeader>&amp;C&amp;"Times New Roman,Bold"&amp;12Town of Merrimack
Summary By Department
Expenditure Report
As of March 31,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0">
      <selection activeCell="C4" sqref="C4"/>
    </sheetView>
  </sheetViews>
  <sheetFormatPr defaultColWidth="9.140625" defaultRowHeight="12.75"/>
  <cols>
    <col min="1" max="1" width="30.8515625" style="0" bestFit="1" customWidth="1"/>
    <col min="2" max="2" width="13.140625" style="0" bestFit="1" customWidth="1"/>
    <col min="3" max="3" width="16.140625" style="0" bestFit="1" customWidth="1"/>
    <col min="5" max="5" width="10.28125" style="0" bestFit="1" customWidth="1"/>
  </cols>
  <sheetData>
    <row r="1" spans="2:3" ht="12.75">
      <c r="B1" s="7" t="s">
        <v>24</v>
      </c>
      <c r="C1" s="7" t="s">
        <v>25</v>
      </c>
    </row>
    <row r="2" spans="1:3" ht="12.75">
      <c r="A2" t="s">
        <v>39</v>
      </c>
      <c r="B2" s="1">
        <v>261982.79</v>
      </c>
      <c r="C2" s="1">
        <v>105629.97</v>
      </c>
    </row>
    <row r="3" spans="1:3" ht="12.75">
      <c r="A3" t="s">
        <v>40</v>
      </c>
      <c r="B3" s="1">
        <v>51973</v>
      </c>
      <c r="C3" s="1">
        <f>1280+40908</f>
        <v>42188</v>
      </c>
    </row>
    <row r="4" spans="1:5" ht="15">
      <c r="A4" t="s">
        <v>41</v>
      </c>
      <c r="B4" s="8">
        <v>2820364.85</v>
      </c>
      <c r="C4" s="8">
        <v>2756817.46</v>
      </c>
      <c r="E4" s="1"/>
    </row>
    <row r="5" spans="1:3" ht="12.75">
      <c r="A5" t="s">
        <v>42</v>
      </c>
      <c r="B5" s="1">
        <f>SUM(B2:B4)</f>
        <v>3134320.64</v>
      </c>
      <c r="C5" s="1">
        <f>SUM(C2:C4)</f>
        <v>2904635.43</v>
      </c>
    </row>
  </sheetData>
  <printOptions/>
  <pageMargins left="0.75" right="0.75" top="1" bottom="0.65" header="0.5" footer="0.5"/>
  <pageSetup horizontalDpi="300" verticalDpi="300" orientation="landscape" scale="73" r:id="rId2"/>
  <headerFooter alignWithMargins="0">
    <oddHeader>&amp;C&amp;"Arial,Bold"&amp;12Town of Merrimack
Revenue Comparison
2008-09 Vs. 2009-10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Merrimack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 Finance</cp:lastModifiedBy>
  <cp:lastPrinted>2010-04-01T20:22:51Z</cp:lastPrinted>
  <dcterms:created xsi:type="dcterms:W3CDTF">2009-10-29T14:34:09Z</dcterms:created>
  <dcterms:modified xsi:type="dcterms:W3CDTF">2010-04-01T20:24:21Z</dcterms:modified>
  <cp:category/>
  <cp:version/>
  <cp:contentType/>
  <cp:contentStatus/>
</cp:coreProperties>
</file>