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-fs01\finance\Shared\Finance Data\Budget 2024-25\tc budget\web\"/>
    </mc:Choice>
  </mc:AlternateContent>
  <bookViews>
    <workbookView xWindow="0" yWindow="0" windowWidth="23040" windowHeight="9870" tabRatio="752" firstSheet="1" activeTab="1"/>
  </bookViews>
  <sheets>
    <sheet name="the one (4)" sheetId="27" r:id="rId1"/>
    <sheet name="crf Purchases" sheetId="9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aa" localSheetId="0">'[1]15-library'!#REF!</definedName>
    <definedName name="aaa">'[1]15-library'!#REF!</definedName>
    <definedName name="bbb" localSheetId="0">'[1]15-library'!#REF!</definedName>
    <definedName name="bbb">'[1]15-library'!#REF!</definedName>
    <definedName name="ccc" localSheetId="0">'[1]15-library'!#REF!</definedName>
    <definedName name="ccc">'[1]15-library'!#REF!</definedName>
    <definedName name="ddd" localSheetId="0">'[1]15-library'!#REF!</definedName>
    <definedName name="ddd">'[1]15-library'!#REF!</definedName>
    <definedName name="dept22" localSheetId="0">'[2]15-library'!#REF!</definedName>
    <definedName name="dept22">'[2]15-library'!#REF!</definedName>
    <definedName name="eee" localSheetId="0">'[1]15-library'!#REF!</definedName>
    <definedName name="eee">'[1]15-library'!#REF!</definedName>
    <definedName name="fff" localSheetId="0">'[1]15-library'!#REF!</definedName>
    <definedName name="fff">'[1]15-library'!#REF!</definedName>
    <definedName name="ggg" localSheetId="0">'[1]15-library'!#REF!</definedName>
    <definedName name="ggg">'[1]15-library'!#REF!</definedName>
    <definedName name="help" localSheetId="0">'[3]15-library'!#REF!</definedName>
    <definedName name="help">'[3]15-library'!#REF!</definedName>
    <definedName name="hhh" localSheetId="0">'[1]15-library'!#REF!</definedName>
    <definedName name="hhh">'[1]15-library'!#REF!</definedName>
    <definedName name="iii" localSheetId="0">'[1]15-library'!#REF!</definedName>
    <definedName name="iii">'[1]15-library'!#REF!</definedName>
    <definedName name="jjj" localSheetId="0">'[1]15-library'!#REF!</definedName>
    <definedName name="jjj">'[1]15-library'!#REF!</definedName>
    <definedName name="meet" localSheetId="0">'[4]15-library'!#REF!</definedName>
    <definedName name="meet">'[4]15-library'!#REF!</definedName>
    <definedName name="ooop" localSheetId="0">'[3]15-library'!#REF!</definedName>
    <definedName name="ooop">'[3]15-library'!#REF!</definedName>
    <definedName name="ooou" localSheetId="0">'[3]15-library'!#REF!</definedName>
    <definedName name="ooou">'[3]15-library'!#REF!</definedName>
    <definedName name="_xlnm.Print_Area" localSheetId="0">'the one (4)'!$A$1:$D$22</definedName>
    <definedName name="pwq" localSheetId="0">'[3]15-library'!#REF!</definedName>
    <definedName name="pwq">'[3]15-library'!#REF!</definedName>
    <definedName name="revenue2" localSheetId="0">'[2]15-library'!#REF!</definedName>
    <definedName name="revenue2">'[2]15-library'!#REF!</definedName>
    <definedName name="rtl" localSheetId="0">'[3]15-library'!#REF!</definedName>
    <definedName name="rtl">'[3]15-library'!#REF!</definedName>
    <definedName name="ssg" localSheetId="0">'[3]15-library'!#REF!</definedName>
    <definedName name="ssg">'[3]15-library'!#REF!</definedName>
    <definedName name="www" localSheetId="0">'[3]15-library'!#REF!</definedName>
    <definedName name="www">'[3]15-library'!#REF!</definedName>
  </definedNames>
  <calcPr calcId="162913"/>
</workbook>
</file>

<file path=xl/calcChain.xml><?xml version="1.0" encoding="utf-8"?>
<calcChain xmlns="http://schemas.openxmlformats.org/spreadsheetml/2006/main">
  <c r="D17" i="27" l="1"/>
  <c r="D16" i="27"/>
  <c r="D15" i="27"/>
  <c r="D14" i="27"/>
  <c r="D13" i="27"/>
  <c r="D12" i="27"/>
  <c r="D11" i="27"/>
  <c r="D10" i="27"/>
  <c r="D9" i="27"/>
  <c r="D8" i="27"/>
  <c r="D7" i="27"/>
  <c r="D6" i="27"/>
  <c r="D5" i="27"/>
  <c r="D20" i="27" l="1"/>
  <c r="D18" i="27"/>
  <c r="E46" i="9" l="1"/>
  <c r="E48" i="9" s="1"/>
  <c r="E7" i="9" l="1"/>
  <c r="E31" i="9"/>
  <c r="E26" i="9"/>
  <c r="E12" i="9" l="1"/>
  <c r="E39" i="9" s="1"/>
  <c r="E50" i="9" l="1"/>
</calcChain>
</file>

<file path=xl/comments1.xml><?xml version="1.0" encoding="utf-8"?>
<comments xmlns="http://schemas.openxmlformats.org/spreadsheetml/2006/main">
  <authors>
    <author>Adam Britten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Adam Britten:</t>
        </r>
        <r>
          <rPr>
            <sz val="9"/>
            <color indexed="81"/>
            <rFont val="Tahoma"/>
            <family val="2"/>
          </rPr>
          <t xml:space="preserve">
Contingent on Safety Complex</t>
        </r>
      </text>
    </comment>
  </commentList>
</comments>
</file>

<file path=xl/sharedStrings.xml><?xml version="1.0" encoding="utf-8"?>
<sst xmlns="http://schemas.openxmlformats.org/spreadsheetml/2006/main" count="80" uniqueCount="78">
  <si>
    <t>Fire</t>
  </si>
  <si>
    <t>Police</t>
  </si>
  <si>
    <t>Communications</t>
  </si>
  <si>
    <t>Highway</t>
  </si>
  <si>
    <t>Solid Waste Disposal</t>
  </si>
  <si>
    <t>Library</t>
  </si>
  <si>
    <t>Community Development</t>
  </si>
  <si>
    <t>Wastewater</t>
  </si>
  <si>
    <t>APPROPRIATIONS</t>
  </si>
  <si>
    <t xml:space="preserve">Other Capital </t>
  </si>
  <si>
    <t>Subtotal Other Cap.</t>
  </si>
  <si>
    <t>Ambulance</t>
  </si>
  <si>
    <t>Computer Equipment</t>
  </si>
  <si>
    <t>Fire Equipment</t>
  </si>
  <si>
    <t>Highway Equipment</t>
  </si>
  <si>
    <t>Land Bank</t>
  </si>
  <si>
    <t>Increase</t>
  </si>
  <si>
    <t>(Decrease)</t>
  </si>
  <si>
    <t>Police- Vehicles</t>
  </si>
  <si>
    <t>$$</t>
  </si>
  <si>
    <t xml:space="preserve">Road Infrastructure </t>
  </si>
  <si>
    <t>Total General Fund</t>
  </si>
  <si>
    <t>Sewer Infrastructure</t>
  </si>
  <si>
    <t>Total Wastewater Fund</t>
  </si>
  <si>
    <t>Grand Total CRF Purchases</t>
  </si>
  <si>
    <t>Proposed Capital Purchases</t>
  </si>
  <si>
    <t>Road Infrastructure</t>
  </si>
  <si>
    <t>Est. Expenditure</t>
  </si>
  <si>
    <t>General Govt</t>
  </si>
  <si>
    <t>Fire - Mobile Radios</t>
  </si>
  <si>
    <t>Opticom repair/replacement</t>
  </si>
  <si>
    <t>Stormwater Drainage Improvements / Permit Compliance</t>
  </si>
  <si>
    <t xml:space="preserve">Woodland Drive Area Drainage Improvements </t>
  </si>
  <si>
    <t>Highway - Updated Fuel Dist. Syst.</t>
  </si>
  <si>
    <t>Highway - Brine Storage Tank</t>
  </si>
  <si>
    <t>Solid Waste - Office Trailer</t>
  </si>
  <si>
    <t>Blgs &amp; Grounds - TH Sprinkler Syst.</t>
  </si>
  <si>
    <t>Blgs &amp; Grounds - Church Parking Lot</t>
  </si>
  <si>
    <t>Wire Road Intersection Improvements</t>
  </si>
  <si>
    <t>Code Enforcement - Comp./Software</t>
  </si>
  <si>
    <t>2024-25</t>
  </si>
  <si>
    <t xml:space="preserve">2024-25 Projects </t>
  </si>
  <si>
    <t>Access Control/ Facility Monitoring</t>
  </si>
  <si>
    <t>GIS Update &amp; Maintenance Program</t>
  </si>
  <si>
    <t>Cardiac Defibrillator/Monitor/Transmitter</t>
  </si>
  <si>
    <t>Thermal Imaging Cameras</t>
  </si>
  <si>
    <t>Large Diameter Hose</t>
  </si>
  <si>
    <t>Bridge Replacement (DW Highway/Baboosic Brook)</t>
  </si>
  <si>
    <t>Retro Fit Drainage for MS4 Permit Compliance(MCM 3 &amp; 6)</t>
  </si>
  <si>
    <t>Bucket Truck H-18  (replacing lift in 2022, truck in good condition)</t>
  </si>
  <si>
    <t>6 Wheel Dump H-23</t>
  </si>
  <si>
    <t>Roller, Steel Drum</t>
  </si>
  <si>
    <t>Hot Box</t>
  </si>
  <si>
    <t>HVAC</t>
  </si>
  <si>
    <t>Storage System Upgrade</t>
  </si>
  <si>
    <t>Microsoft exchange/ Microsoft 365</t>
  </si>
  <si>
    <t>Department</t>
  </si>
  <si>
    <t xml:space="preserve">Library </t>
  </si>
  <si>
    <t>GIS Software</t>
  </si>
  <si>
    <t>Traffic Pre-emption</t>
  </si>
  <si>
    <t>Transfer Station Loader L4</t>
  </si>
  <si>
    <t>Solid Waste</t>
  </si>
  <si>
    <t>Capital Reserve Fund</t>
  </si>
  <si>
    <t>Town Clerk/Tax Collector - Computer Equipment</t>
  </si>
  <si>
    <t>Public Safety Complex</t>
  </si>
  <si>
    <t>Relocate sewer connector under Everett Turnpike (FKA Exec. Pk. Pump Station)</t>
  </si>
  <si>
    <t>Screw Press Gear Box Replacement</t>
  </si>
  <si>
    <t>Burt Street Pump Station</t>
  </si>
  <si>
    <t>Fire Station</t>
  </si>
  <si>
    <t>South Fire Station</t>
  </si>
  <si>
    <t>Bobcat Skid Steer Loaders-compost facility</t>
  </si>
  <si>
    <t>Ford F-250 4X4 Maintenance/plow vehicle with spreader</t>
  </si>
  <si>
    <t>Gen Govt - Voting Machines</t>
  </si>
  <si>
    <t>Fire - Turn Out Gear</t>
  </si>
  <si>
    <t>Parks &amp; Recreation - Beach Phase IV</t>
  </si>
  <si>
    <t>Community Devel. - Master Plan</t>
  </si>
  <si>
    <t>Blgs &amp; Grounds - Ext. Building Repairs</t>
  </si>
  <si>
    <t xml:space="preserve">Total increase to General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</si>
</sst>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color rgb="FF002060"/>
      <name val="Arial"/>
      <family val="2"/>
    </font>
    <font>
      <u/>
      <sz val="12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37" fontId="20" fillId="0" borderId="0"/>
    <xf numFmtId="9" fontId="21" fillId="0" borderId="0" applyFont="0" applyFill="0" applyBorder="0" applyAlignment="0" applyProtection="0"/>
  </cellStyleXfs>
  <cellXfs count="69">
    <xf numFmtId="0" fontId="0" fillId="0" borderId="0" xfId="0"/>
    <xf numFmtId="6" fontId="8" fillId="0" borderId="0" xfId="0" applyNumberFormat="1" applyFont="1"/>
    <xf numFmtId="0" fontId="8" fillId="0" borderId="0" xfId="0" applyFont="1"/>
    <xf numFmtId="6" fontId="9" fillId="0" borderId="0" xfId="0" applyNumberFormat="1" applyFont="1"/>
    <xf numFmtId="6" fontId="10" fillId="0" borderId="0" xfId="0" applyNumberFormat="1" applyFont="1"/>
    <xf numFmtId="0" fontId="1" fillId="0" borderId="0" xfId="0" applyFont="1"/>
    <xf numFmtId="6" fontId="11" fillId="0" borderId="0" xfId="0" applyNumberFormat="1" applyFont="1" applyFill="1"/>
    <xf numFmtId="0" fontId="11" fillId="0" borderId="0" xfId="0" applyFont="1"/>
    <xf numFmtId="6" fontId="12" fillId="0" borderId="0" xfId="0" applyNumberFormat="1" applyFont="1" applyAlignment="1">
      <alignment horizontal="center"/>
    </xf>
    <xf numFmtId="6" fontId="13" fillId="0" borderId="0" xfId="0" applyNumberFormat="1" applyFont="1" applyAlignment="1">
      <alignment horizontal="center"/>
    </xf>
    <xf numFmtId="6" fontId="11" fillId="0" borderId="0" xfId="0" applyNumberFormat="1" applyFont="1"/>
    <xf numFmtId="6" fontId="12" fillId="0" borderId="0" xfId="0" applyNumberFormat="1" applyFont="1"/>
    <xf numFmtId="10" fontId="11" fillId="0" borderId="0" xfId="0" applyNumberFormat="1" applyFont="1" applyFill="1"/>
    <xf numFmtId="6" fontId="14" fillId="0" borderId="0" xfId="0" applyNumberFormat="1" applyFont="1" applyFill="1"/>
    <xf numFmtId="6" fontId="14" fillId="0" borderId="0" xfId="0" applyNumberFormat="1" applyFont="1"/>
    <xf numFmtId="6" fontId="12" fillId="0" borderId="0" xfId="0" applyNumberFormat="1" applyFont="1" applyFill="1"/>
    <xf numFmtId="0" fontId="13" fillId="0" borderId="0" xfId="0" applyFont="1"/>
    <xf numFmtId="0" fontId="12" fillId="2" borderId="0" xfId="0" applyFont="1" applyFill="1"/>
    <xf numFmtId="6" fontId="12" fillId="2" borderId="0" xfId="0" applyNumberFormat="1" applyFont="1" applyFill="1"/>
    <xf numFmtId="0" fontId="13" fillId="3" borderId="0" xfId="0" applyFont="1" applyFill="1"/>
    <xf numFmtId="6" fontId="12" fillId="3" borderId="0" xfId="0" applyNumberFormat="1" applyFont="1" applyFill="1"/>
    <xf numFmtId="0" fontId="3" fillId="0" borderId="1" xfId="3" applyNumberFormat="1" applyFont="1" applyFill="1" applyBorder="1" applyAlignment="1">
      <alignment horizontal="left"/>
    </xf>
    <xf numFmtId="41" fontId="6" fillId="0" borderId="1" xfId="3" applyNumberFormat="1" applyFont="1" applyFill="1" applyBorder="1" applyAlignment="1">
      <alignment horizontal="right"/>
    </xf>
    <xf numFmtId="38" fontId="3" fillId="0" borderId="1" xfId="3" applyNumberFormat="1" applyFont="1" applyFill="1" applyBorder="1" applyAlignment="1">
      <alignment horizontal="right"/>
    </xf>
    <xf numFmtId="41" fontId="7" fillId="0" borderId="1" xfId="3" applyNumberFormat="1" applyFont="1" applyFill="1" applyBorder="1"/>
    <xf numFmtId="41" fontId="3" fillId="0" borderId="1" xfId="3" applyNumberFormat="1" applyFont="1" applyFill="1" applyBorder="1" applyAlignment="1"/>
    <xf numFmtId="6" fontId="13" fillId="0" borderId="0" xfId="0" applyNumberFormat="1" applyFont="1"/>
    <xf numFmtId="41" fontId="3" fillId="0" borderId="1" xfId="3" applyNumberFormat="1" applyFont="1" applyFill="1" applyBorder="1"/>
    <xf numFmtId="38" fontId="0" fillId="0" borderId="0" xfId="0" applyNumberFormat="1"/>
    <xf numFmtId="37" fontId="3" fillId="0" borderId="1" xfId="5" applyFont="1" applyFill="1" applyBorder="1" applyAlignment="1">
      <alignment horizontal="left" vertical="center" wrapText="1"/>
    </xf>
    <xf numFmtId="37" fontId="3" fillId="0" borderId="1" xfId="5" applyFont="1" applyFill="1" applyBorder="1" applyAlignment="1">
      <alignment horizontal="left" vertical="center"/>
    </xf>
    <xf numFmtId="37" fontId="3" fillId="0" borderId="1" xfId="5" applyFont="1" applyFill="1" applyBorder="1" applyAlignment="1">
      <alignment horizontal="left" vertical="top" wrapText="1"/>
    </xf>
    <xf numFmtId="0" fontId="3" fillId="0" borderId="1" xfId="3" applyFont="1" applyFill="1" applyBorder="1"/>
    <xf numFmtId="41" fontId="6" fillId="0" borderId="1" xfId="5" applyNumberFormat="1" applyFont="1" applyFill="1" applyBorder="1"/>
    <xf numFmtId="38" fontId="15" fillId="0" borderId="1" xfId="3" applyNumberFormat="1" applyFont="1" applyFill="1" applyBorder="1"/>
    <xf numFmtId="0" fontId="15" fillId="0" borderId="1" xfId="3" applyFont="1" applyFill="1" applyBorder="1"/>
    <xf numFmtId="41" fontId="6" fillId="0" borderId="1" xfId="0" applyNumberFormat="1" applyFont="1" applyFill="1" applyBorder="1"/>
    <xf numFmtId="0" fontId="3" fillId="0" borderId="1" xfId="5" applyNumberFormat="1" applyFont="1" applyFill="1" applyBorder="1" applyAlignment="1">
      <alignment horizontal="left"/>
    </xf>
    <xf numFmtId="41" fontId="6" fillId="0" borderId="1" xfId="5" applyNumberFormat="1" applyFont="1" applyFill="1" applyBorder="1" applyAlignment="1">
      <alignment horizontal="center"/>
    </xf>
    <xf numFmtId="0" fontId="3" fillId="0" borderId="1" xfId="0" applyFont="1" applyFill="1" applyBorder="1"/>
    <xf numFmtId="0" fontId="15" fillId="0" borderId="1" xfId="3" applyFont="1" applyFill="1" applyBorder="1" applyAlignment="1">
      <alignment horizontal="center"/>
    </xf>
    <xf numFmtId="38" fontId="19" fillId="0" borderId="1" xfId="3" applyNumberFormat="1" applyFont="1" applyFill="1" applyBorder="1"/>
    <xf numFmtId="38" fontId="18" fillId="0" borderId="1" xfId="3" applyNumberFormat="1" applyFont="1" applyFill="1" applyBorder="1"/>
    <xf numFmtId="0" fontId="15" fillId="0" borderId="1" xfId="3" applyNumberFormat="1" applyFont="1" applyFill="1" applyBorder="1" applyAlignment="1">
      <alignment horizontal="left"/>
    </xf>
    <xf numFmtId="38" fontId="16" fillId="0" borderId="1" xfId="3" applyNumberFormat="1" applyFont="1" applyFill="1" applyBorder="1"/>
    <xf numFmtId="37" fontId="3" fillId="0" borderId="1" xfId="5" applyFont="1" applyFill="1" applyBorder="1" applyAlignment="1">
      <alignment vertical="center"/>
    </xf>
    <xf numFmtId="0" fontId="17" fillId="0" borderId="1" xfId="3" applyFont="1" applyFill="1" applyBorder="1"/>
    <xf numFmtId="41" fontId="5" fillId="0" borderId="1" xfId="0" applyNumberFormat="1" applyFont="1" applyFill="1" applyBorder="1"/>
    <xf numFmtId="38" fontId="17" fillId="0" borderId="1" xfId="3" applyNumberFormat="1" applyFont="1" applyFill="1" applyBorder="1"/>
    <xf numFmtId="41" fontId="6" fillId="0" borderId="1" xfId="5" quotePrefix="1" applyNumberFormat="1" applyFont="1" applyFill="1" applyBorder="1" applyAlignment="1">
      <alignment horizontal="center" vertical="center"/>
    </xf>
    <xf numFmtId="41" fontId="7" fillId="0" borderId="1" xfId="5" quotePrefix="1" applyNumberFormat="1" applyFont="1" applyFill="1" applyBorder="1" applyAlignment="1">
      <alignment horizontal="center" vertical="center"/>
    </xf>
    <xf numFmtId="0" fontId="3" fillId="0" borderId="4" xfId="5" applyNumberFormat="1" applyFont="1" applyFill="1" applyBorder="1" applyAlignment="1" applyProtection="1">
      <alignment horizontal="left"/>
    </xf>
    <xf numFmtId="0" fontId="1" fillId="0" borderId="1" xfId="0" applyFont="1" applyFill="1" applyBorder="1"/>
    <xf numFmtId="10" fontId="12" fillId="2" borderId="0" xfId="6" applyNumberFormat="1" applyFont="1" applyFill="1"/>
    <xf numFmtId="10" fontId="11" fillId="0" borderId="0" xfId="6" applyNumberFormat="1" applyFont="1"/>
    <xf numFmtId="10" fontId="12" fillId="3" borderId="0" xfId="6" applyNumberFormat="1" applyFont="1" applyFill="1"/>
    <xf numFmtId="10" fontId="12" fillId="0" borderId="0" xfId="6" applyNumberFormat="1" applyFont="1"/>
    <xf numFmtId="41" fontId="7" fillId="0" borderId="1" xfId="5" applyNumberFormat="1" applyFont="1" applyFill="1" applyBorder="1" applyAlignment="1">
      <alignment horizontal="center"/>
    </xf>
    <xf numFmtId="41" fontId="7" fillId="0" borderId="1" xfId="0" applyNumberFormat="1" applyFont="1" applyFill="1" applyBorder="1"/>
    <xf numFmtId="0" fontId="3" fillId="0" borderId="3" xfId="5" applyNumberFormat="1" applyFont="1" applyFill="1" applyBorder="1" applyAlignment="1" applyProtection="1">
      <alignment horizontal="left"/>
    </xf>
    <xf numFmtId="0" fontId="11" fillId="0" borderId="0" xfId="0" applyFont="1" applyAlignment="1">
      <alignment wrapText="1"/>
    </xf>
    <xf numFmtId="6" fontId="13" fillId="3" borderId="0" xfId="0" applyNumberFormat="1" applyFont="1" applyFill="1"/>
    <xf numFmtId="0" fontId="12" fillId="0" borderId="0" xfId="0" applyFont="1" applyAlignment="1">
      <alignment wrapText="1"/>
    </xf>
    <xf numFmtId="42" fontId="12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6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Comma 2" xfId="1"/>
    <cellStyle name="Currency 2" xfId="2"/>
    <cellStyle name="Normal" xfId="0" builtinId="0"/>
    <cellStyle name="Normal 2" xfId="3"/>
    <cellStyle name="Normal_cip2013-2020" xfId="5"/>
    <cellStyle name="Percent" xfId="6" builtinId="5"/>
    <cellStyle name="Percent 2" xfId="4"/>
  </cellStyles>
  <dxfs count="0"/>
  <tableStyles count="0" defaultTableStyle="TableStyleMedium2" defaultPivotStyle="PivotStyleLight16"/>
  <colors>
    <mruColors>
      <color rgb="FFD9D9D9"/>
      <color rgb="FFCCFFFF"/>
      <color rgb="FF002060"/>
      <color rgb="FF1212E0"/>
      <color rgb="FF00196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cali\AppData\Local\Microsoft\Windows\INetCache\Content.Outlook\V9AHG71E\Department%20Draft%206.%202024-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(all)"/>
      <sheetName val="TAX RATE (op budget)"/>
      <sheetName val="TAX RATE (crf)"/>
      <sheetName val="SUMMARY BY FUND"/>
      <sheetName val="CRF"/>
      <sheetName val="crf funding"/>
      <sheetName val="revenue  (2)"/>
      <sheetName val="revenue "/>
      <sheetName val="535 Expenditures"/>
      <sheetName val="535 Revenues"/>
      <sheetName val="2022-23 Actual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  <sheetName val="Sheet1"/>
      <sheetName val="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view="pageBreakPreview" zoomScaleNormal="100" zoomScaleSheetLayoutView="100" workbookViewId="0">
      <selection activeCell="A3" sqref="A3:D22"/>
    </sheetView>
  </sheetViews>
  <sheetFormatPr defaultColWidth="8.83203125" defaultRowHeight="15.3" x14ac:dyDescent="0.55000000000000004"/>
  <cols>
    <col min="1" max="1" width="34.609375" style="7" bestFit="1" customWidth="1"/>
    <col min="2" max="2" width="2.71875" style="10" customWidth="1"/>
    <col min="3" max="3" width="18" style="10" customWidth="1"/>
    <col min="4" max="4" width="15.71875" style="6" customWidth="1"/>
    <col min="5" max="9" width="15.71875" style="1" customWidth="1"/>
    <col min="10" max="16384" width="8.83203125" style="2"/>
  </cols>
  <sheetData>
    <row r="1" spans="1:8" ht="15" x14ac:dyDescent="0.5">
      <c r="A1" s="64" t="s">
        <v>8</v>
      </c>
      <c r="B1" s="64"/>
      <c r="C1" s="64"/>
      <c r="D1" s="64"/>
    </row>
    <row r="2" spans="1:8" x14ac:dyDescent="0.55000000000000004">
      <c r="B2" s="8"/>
      <c r="C2" s="8" t="s">
        <v>16</v>
      </c>
      <c r="E2" s="65"/>
      <c r="F2" s="65"/>
      <c r="G2" s="65"/>
      <c r="H2" s="65"/>
    </row>
    <row r="3" spans="1:8" s="1" customFormat="1" x14ac:dyDescent="0.55000000000000004">
      <c r="A3" s="7"/>
      <c r="B3" s="10"/>
      <c r="C3" s="8" t="s">
        <v>16</v>
      </c>
      <c r="D3" s="6"/>
      <c r="E3" s="4"/>
      <c r="F3" s="4"/>
      <c r="G3" s="4"/>
      <c r="H3" s="4"/>
    </row>
    <row r="4" spans="1:8" s="1" customFormat="1" x14ac:dyDescent="0.55000000000000004">
      <c r="A4" s="16" t="s">
        <v>9</v>
      </c>
      <c r="B4" s="10"/>
      <c r="C4" s="9" t="s">
        <v>17</v>
      </c>
      <c r="D4" s="6"/>
    </row>
    <row r="5" spans="1:8" s="1" customFormat="1" x14ac:dyDescent="0.55000000000000004">
      <c r="A5" s="7" t="s">
        <v>36</v>
      </c>
      <c r="B5" s="10"/>
      <c r="C5" s="11">
        <v>-150000</v>
      </c>
      <c r="D5" s="12">
        <f>IFERROR(+C5/#REF!,0)</f>
        <v>0</v>
      </c>
    </row>
    <row r="6" spans="1:8" s="1" customFormat="1" x14ac:dyDescent="0.55000000000000004">
      <c r="A6" s="7" t="s">
        <v>37</v>
      </c>
      <c r="B6" s="10"/>
      <c r="C6" s="11">
        <v>-92424</v>
      </c>
      <c r="D6" s="12">
        <f>IFERROR(+C6/#REF!,0)</f>
        <v>0</v>
      </c>
    </row>
    <row r="7" spans="1:8" s="1" customFormat="1" x14ac:dyDescent="0.55000000000000004">
      <c r="A7" s="7" t="s">
        <v>76</v>
      </c>
      <c r="B7" s="10"/>
      <c r="C7" s="11">
        <v>100000</v>
      </c>
      <c r="D7" s="12">
        <f>IFERROR(+C7/#REF!,0)</f>
        <v>0</v>
      </c>
    </row>
    <row r="8" spans="1:8" s="1" customFormat="1" x14ac:dyDescent="0.55000000000000004">
      <c r="A8" s="7" t="s">
        <v>75</v>
      </c>
      <c r="B8" s="10"/>
      <c r="C8" s="11">
        <v>75000</v>
      </c>
      <c r="D8" s="12">
        <f>IFERROR(+C8/#REF!,0)</f>
        <v>0</v>
      </c>
    </row>
    <row r="9" spans="1:8" s="1" customFormat="1" x14ac:dyDescent="0.55000000000000004">
      <c r="A9" s="7" t="s">
        <v>29</v>
      </c>
      <c r="B9" s="10"/>
      <c r="C9" s="11">
        <v>2000</v>
      </c>
      <c r="D9" s="12">
        <f>IFERROR(+C9/#REF!,0)</f>
        <v>0</v>
      </c>
    </row>
    <row r="10" spans="1:8" s="1" customFormat="1" x14ac:dyDescent="0.55000000000000004">
      <c r="A10" s="7" t="s">
        <v>73</v>
      </c>
      <c r="B10" s="10"/>
      <c r="C10" s="11">
        <v>15000</v>
      </c>
      <c r="D10" s="12">
        <f>IFERROR(+C10/#REF!,0)</f>
        <v>0</v>
      </c>
    </row>
    <row r="11" spans="1:8" x14ac:dyDescent="0.55000000000000004">
      <c r="A11" s="7" t="s">
        <v>39</v>
      </c>
      <c r="C11" s="11">
        <v>5000</v>
      </c>
      <c r="D11" s="12">
        <f>IFERROR(+C11/#REF!,0)</f>
        <v>0</v>
      </c>
    </row>
    <row r="12" spans="1:8" x14ac:dyDescent="0.55000000000000004">
      <c r="A12" s="7" t="s">
        <v>33</v>
      </c>
      <c r="C12" s="11">
        <v>-1400000</v>
      </c>
      <c r="D12" s="12">
        <f>IFERROR(+C12/#REF!,0)</f>
        <v>0</v>
      </c>
    </row>
    <row r="13" spans="1:8" x14ac:dyDescent="0.55000000000000004">
      <c r="A13" s="7" t="s">
        <v>34</v>
      </c>
      <c r="C13" s="11">
        <v>-25000</v>
      </c>
      <c r="D13" s="12">
        <f>IFERROR(+C13/#REF!,0)</f>
        <v>0</v>
      </c>
    </row>
    <row r="14" spans="1:8" x14ac:dyDescent="0.55000000000000004">
      <c r="A14" s="7" t="s">
        <v>35</v>
      </c>
      <c r="C14" s="11">
        <v>-70000</v>
      </c>
      <c r="D14" s="12">
        <f>IFERROR(+C14/#REF!,0)</f>
        <v>0</v>
      </c>
    </row>
    <row r="15" spans="1:8" x14ac:dyDescent="0.55000000000000004">
      <c r="A15" s="7" t="s">
        <v>74</v>
      </c>
      <c r="C15" s="11">
        <v>0</v>
      </c>
      <c r="D15" s="12">
        <f>IFERROR(+C15/#REF!,0)</f>
        <v>0</v>
      </c>
    </row>
    <row r="16" spans="1:8" x14ac:dyDescent="0.55000000000000004">
      <c r="A16" s="7" t="s">
        <v>18</v>
      </c>
      <c r="C16" s="11">
        <v>-15000</v>
      </c>
      <c r="D16" s="12">
        <f>IFERROR(+C16/#REF!,0)</f>
        <v>0</v>
      </c>
    </row>
    <row r="17" spans="1:9" x14ac:dyDescent="0.55000000000000004">
      <c r="A17" s="7" t="s">
        <v>72</v>
      </c>
      <c r="B17" s="14"/>
      <c r="C17" s="26">
        <v>0</v>
      </c>
      <c r="D17" s="12">
        <f>IFERROR(+C17/#REF!,0)</f>
        <v>0</v>
      </c>
      <c r="E17" s="2"/>
    </row>
    <row r="18" spans="1:9" ht="15" x14ac:dyDescent="0.5">
      <c r="A18" s="17" t="s">
        <v>10</v>
      </c>
      <c r="B18" s="18"/>
      <c r="C18" s="18">
        <v>-1555424</v>
      </c>
      <c r="D18" s="53">
        <f>IFERROR(+C18/#REF!,0)</f>
        <v>0</v>
      </c>
    </row>
    <row r="19" spans="1:9" ht="10.15" customHeight="1" x14ac:dyDescent="0.55000000000000004">
      <c r="D19" s="54"/>
    </row>
    <row r="20" spans="1:9" ht="15" x14ac:dyDescent="0.5">
      <c r="A20" s="19" t="s">
        <v>26</v>
      </c>
      <c r="B20" s="20"/>
      <c r="C20" s="61">
        <v>-325000</v>
      </c>
      <c r="D20" s="55">
        <f>IFERROR(+C20/#REF!,0)</f>
        <v>0</v>
      </c>
    </row>
    <row r="21" spans="1:9" ht="15" x14ac:dyDescent="0.5">
      <c r="A21" s="16"/>
      <c r="B21" s="11"/>
      <c r="C21" s="11"/>
      <c r="D21" s="56"/>
    </row>
    <row r="22" spans="1:9" x14ac:dyDescent="0.55000000000000004">
      <c r="A22" s="62" t="s">
        <v>77</v>
      </c>
      <c r="B22" s="62"/>
      <c r="C22" s="63">
        <v>237076</v>
      </c>
      <c r="D22" s="60"/>
      <c r="E22" s="2"/>
      <c r="G22" s="2"/>
      <c r="H22" s="2"/>
      <c r="I22" s="2"/>
    </row>
    <row r="23" spans="1:9" x14ac:dyDescent="0.55000000000000004">
      <c r="B23" s="14"/>
      <c r="G23" s="2"/>
      <c r="H23" s="2"/>
      <c r="I23" s="2"/>
    </row>
    <row r="24" spans="1:9" x14ac:dyDescent="0.55000000000000004">
      <c r="D24" s="13"/>
      <c r="F24" s="3"/>
      <c r="G24" s="2"/>
      <c r="H24" s="2"/>
      <c r="I24" s="2"/>
    </row>
    <row r="25" spans="1:9" x14ac:dyDescent="0.55000000000000004">
      <c r="A25" s="2"/>
      <c r="D25" s="15"/>
      <c r="F25" s="4"/>
      <c r="G25" s="2"/>
      <c r="H25" s="2"/>
      <c r="I25" s="2"/>
    </row>
    <row r="27" spans="1:9" x14ac:dyDescent="0.55000000000000004">
      <c r="A27" s="2"/>
      <c r="F27" s="4"/>
      <c r="G27" s="2"/>
      <c r="H27" s="2"/>
      <c r="I27" s="2"/>
    </row>
    <row r="33" spans="1:9" x14ac:dyDescent="0.55000000000000004">
      <c r="A33" s="2"/>
      <c r="B33" s="11"/>
      <c r="C33" s="11"/>
      <c r="G33" s="2"/>
      <c r="H33" s="2"/>
      <c r="I33" s="2"/>
    </row>
  </sheetData>
  <mergeCells count="2">
    <mergeCell ref="A1:D1"/>
    <mergeCell ref="E2:H2"/>
  </mergeCells>
  <printOptions gridLines="1"/>
  <pageMargins left="0.75" right="0.25" top="0.5" bottom="0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0"/>
  <sheetViews>
    <sheetView tabSelected="1" workbookViewId="0">
      <selection activeCell="B1" sqref="B1:E1"/>
    </sheetView>
  </sheetViews>
  <sheetFormatPr defaultRowHeight="12.3" x14ac:dyDescent="0.4"/>
  <cols>
    <col min="1" max="1" width="24.609375" style="5" bestFit="1" customWidth="1"/>
    <col min="2" max="2" width="36.44140625" bestFit="1" customWidth="1"/>
    <col min="3" max="3" width="78" bestFit="1" customWidth="1"/>
    <col min="4" max="4" width="11.5546875" bestFit="1" customWidth="1"/>
    <col min="5" max="5" width="13.1640625" customWidth="1"/>
    <col min="7" max="7" width="9.27734375" bestFit="1" customWidth="1"/>
  </cols>
  <sheetData>
    <row r="1" spans="1:5" ht="15" x14ac:dyDescent="0.5">
      <c r="B1" s="66" t="s">
        <v>27</v>
      </c>
      <c r="C1" s="66"/>
      <c r="D1" s="66"/>
      <c r="E1" s="66"/>
    </row>
    <row r="2" spans="1:5" ht="15" x14ac:dyDescent="0.5">
      <c r="B2" s="68" t="s">
        <v>40</v>
      </c>
      <c r="C2" s="68"/>
      <c r="D2" s="68"/>
      <c r="E2" s="68"/>
    </row>
    <row r="3" spans="1:5" ht="15" x14ac:dyDescent="0.5">
      <c r="B3" s="67" t="s">
        <v>25</v>
      </c>
      <c r="C3" s="67"/>
      <c r="D3" s="67"/>
      <c r="E3" s="67"/>
    </row>
    <row r="4" spans="1:5" ht="15" x14ac:dyDescent="0.5">
      <c r="A4" s="40" t="s">
        <v>56</v>
      </c>
      <c r="B4" s="40" t="s">
        <v>62</v>
      </c>
      <c r="C4" s="40" t="s">
        <v>41</v>
      </c>
      <c r="D4" s="40" t="s">
        <v>19</v>
      </c>
      <c r="E4" s="35"/>
    </row>
    <row r="5" spans="1:5" ht="15.3" x14ac:dyDescent="0.55000000000000004">
      <c r="A5" s="39" t="s">
        <v>28</v>
      </c>
      <c r="B5" s="32" t="s">
        <v>12</v>
      </c>
      <c r="C5" s="21" t="s">
        <v>54</v>
      </c>
      <c r="D5" s="48">
        <v>65000</v>
      </c>
      <c r="E5" s="21"/>
    </row>
    <row r="6" spans="1:5" ht="15.3" x14ac:dyDescent="0.55000000000000004">
      <c r="A6" s="39"/>
      <c r="B6" s="32"/>
      <c r="C6" s="21" t="s">
        <v>55</v>
      </c>
      <c r="D6" s="48">
        <v>44000</v>
      </c>
      <c r="E6" s="21"/>
    </row>
    <row r="7" spans="1:5" ht="15.3" x14ac:dyDescent="0.55000000000000004">
      <c r="A7" s="39"/>
      <c r="B7" s="32"/>
      <c r="C7" s="21" t="s">
        <v>63</v>
      </c>
      <c r="D7" s="41">
        <v>10000</v>
      </c>
      <c r="E7" s="34">
        <f>SUM(D5:D7)</f>
        <v>119000</v>
      </c>
    </row>
    <row r="8" spans="1:5" ht="15.3" x14ac:dyDescent="0.55000000000000004">
      <c r="A8" s="39"/>
      <c r="B8" s="32"/>
      <c r="C8" s="21"/>
      <c r="D8" s="41"/>
      <c r="E8" s="42"/>
    </row>
    <row r="9" spans="1:5" ht="15.3" x14ac:dyDescent="0.55000000000000004">
      <c r="A9" s="39" t="s">
        <v>0</v>
      </c>
      <c r="B9" s="32" t="s">
        <v>11</v>
      </c>
      <c r="C9" s="51" t="s">
        <v>44</v>
      </c>
      <c r="D9" s="48"/>
      <c r="E9" s="34">
        <v>312500</v>
      </c>
    </row>
    <row r="10" spans="1:5" ht="15.3" x14ac:dyDescent="0.55000000000000004">
      <c r="A10" s="39"/>
      <c r="B10" s="32"/>
      <c r="C10" s="59"/>
      <c r="D10" s="48"/>
      <c r="E10" s="34"/>
    </row>
    <row r="11" spans="1:5" ht="15.3" x14ac:dyDescent="0.55000000000000004">
      <c r="A11" s="39"/>
      <c r="B11" s="32" t="s">
        <v>13</v>
      </c>
      <c r="C11" s="21" t="s">
        <v>45</v>
      </c>
      <c r="D11" s="48">
        <v>25000</v>
      </c>
      <c r="E11" s="34"/>
    </row>
    <row r="12" spans="1:5" ht="15.3" x14ac:dyDescent="0.55000000000000004">
      <c r="A12" s="39"/>
      <c r="B12" s="32"/>
      <c r="C12" s="21" t="s">
        <v>46</v>
      </c>
      <c r="D12" s="41">
        <v>10000</v>
      </c>
      <c r="E12" s="34">
        <f>SUM(D11:D12)</f>
        <v>35000</v>
      </c>
    </row>
    <row r="13" spans="1:5" ht="15.3" x14ac:dyDescent="0.55000000000000004">
      <c r="A13" s="39"/>
      <c r="B13" s="32"/>
      <c r="C13" s="21"/>
      <c r="D13" s="41"/>
      <c r="E13" s="34"/>
    </row>
    <row r="14" spans="1:5" ht="15.3" x14ac:dyDescent="0.55000000000000004">
      <c r="A14" s="39"/>
      <c r="B14" s="32" t="s">
        <v>68</v>
      </c>
      <c r="C14" s="21" t="s">
        <v>69</v>
      </c>
      <c r="D14" s="41"/>
      <c r="E14" s="34">
        <v>280000</v>
      </c>
    </row>
    <row r="15" spans="1:5" ht="15.3" x14ac:dyDescent="0.55000000000000004">
      <c r="A15" s="39"/>
      <c r="B15" s="32"/>
      <c r="C15" s="21"/>
      <c r="D15" s="41"/>
      <c r="E15" s="34"/>
    </row>
    <row r="16" spans="1:5" ht="15.3" x14ac:dyDescent="0.55000000000000004">
      <c r="A16" s="39"/>
      <c r="B16" s="32" t="s">
        <v>15</v>
      </c>
      <c r="C16" s="21" t="s">
        <v>64</v>
      </c>
      <c r="D16" s="41"/>
      <c r="E16" s="34">
        <v>450000</v>
      </c>
    </row>
    <row r="17" spans="1:5" ht="15.3" x14ac:dyDescent="0.55000000000000004">
      <c r="A17" s="39"/>
      <c r="B17" s="32"/>
      <c r="C17" s="21"/>
      <c r="D17" s="41"/>
      <c r="E17" s="34"/>
    </row>
    <row r="18" spans="1:5" ht="15.3" x14ac:dyDescent="0.55000000000000004">
      <c r="A18" s="39" t="s">
        <v>1</v>
      </c>
      <c r="B18" s="32" t="s">
        <v>2</v>
      </c>
      <c r="C18" s="37" t="s">
        <v>42</v>
      </c>
      <c r="D18" s="41"/>
      <c r="E18" s="34">
        <v>30000</v>
      </c>
    </row>
    <row r="19" spans="1:5" ht="15" x14ac:dyDescent="0.5">
      <c r="A19" s="21"/>
      <c r="B19" s="21"/>
      <c r="C19" s="21"/>
      <c r="D19" s="21"/>
      <c r="E19" s="21"/>
    </row>
    <row r="20" spans="1:5" ht="15.3" x14ac:dyDescent="0.55000000000000004">
      <c r="A20" s="39" t="s">
        <v>3</v>
      </c>
      <c r="B20" s="35" t="s">
        <v>59</v>
      </c>
      <c r="C20" s="21" t="s">
        <v>30</v>
      </c>
      <c r="D20" s="22"/>
      <c r="E20" s="23">
        <v>5000</v>
      </c>
    </row>
    <row r="21" spans="1:5" ht="15.3" x14ac:dyDescent="0.55000000000000004">
      <c r="A21" s="39"/>
      <c r="B21" s="35"/>
      <c r="C21" s="21"/>
      <c r="D21" s="22"/>
      <c r="E21" s="23"/>
    </row>
    <row r="22" spans="1:5" ht="15.3" x14ac:dyDescent="0.55000000000000004">
      <c r="A22" s="39"/>
      <c r="B22" s="35" t="s">
        <v>20</v>
      </c>
      <c r="C22" s="29" t="s">
        <v>47</v>
      </c>
      <c r="D22" s="38">
        <v>702751</v>
      </c>
      <c r="E22" s="27"/>
    </row>
    <row r="23" spans="1:5" ht="15.3" x14ac:dyDescent="0.55000000000000004">
      <c r="A23" s="39"/>
      <c r="B23" s="35"/>
      <c r="C23" s="30" t="s">
        <v>31</v>
      </c>
      <c r="D23" s="38">
        <v>250000</v>
      </c>
      <c r="E23" s="27"/>
    </row>
    <row r="24" spans="1:5" ht="15.3" x14ac:dyDescent="0.55000000000000004">
      <c r="A24" s="39"/>
      <c r="B24" s="35"/>
      <c r="C24" s="30" t="s">
        <v>48</v>
      </c>
      <c r="D24" s="38">
        <v>75000</v>
      </c>
      <c r="E24" s="27"/>
    </row>
    <row r="25" spans="1:5" ht="15.3" x14ac:dyDescent="0.55000000000000004">
      <c r="A25" s="39"/>
      <c r="B25" s="35"/>
      <c r="C25" s="31" t="s">
        <v>32</v>
      </c>
      <c r="D25" s="38">
        <v>375000</v>
      </c>
      <c r="E25" s="27"/>
    </row>
    <row r="26" spans="1:5" ht="17.100000000000001" x14ac:dyDescent="0.85">
      <c r="A26" s="39"/>
      <c r="B26" s="35"/>
      <c r="C26" s="31" t="s">
        <v>38</v>
      </c>
      <c r="D26" s="57">
        <v>201522</v>
      </c>
      <c r="E26" s="27">
        <f>SUM(D22:D26)</f>
        <v>1604273</v>
      </c>
    </row>
    <row r="27" spans="1:5" ht="17.100000000000001" x14ac:dyDescent="0.85">
      <c r="A27" s="39"/>
      <c r="B27" s="35"/>
      <c r="C27" s="31"/>
      <c r="D27" s="57"/>
      <c r="E27" s="27"/>
    </row>
    <row r="28" spans="1:5" ht="15.3" x14ac:dyDescent="0.55000000000000004">
      <c r="A28" s="39"/>
      <c r="B28" s="35" t="s">
        <v>14</v>
      </c>
      <c r="C28" s="39" t="s">
        <v>49</v>
      </c>
      <c r="D28" s="36">
        <v>300000</v>
      </c>
      <c r="E28" s="34"/>
    </row>
    <row r="29" spans="1:5" ht="15.3" x14ac:dyDescent="0.55000000000000004">
      <c r="A29" s="39"/>
      <c r="B29" s="35"/>
      <c r="C29" s="39" t="s">
        <v>52</v>
      </c>
      <c r="D29" s="36">
        <v>55000</v>
      </c>
      <c r="E29" s="34"/>
    </row>
    <row r="30" spans="1:5" ht="15.3" x14ac:dyDescent="0.55000000000000004">
      <c r="A30" s="39"/>
      <c r="B30" s="35"/>
      <c r="C30" s="39" t="s">
        <v>50</v>
      </c>
      <c r="D30" s="36">
        <v>210000</v>
      </c>
      <c r="E30" s="34"/>
    </row>
    <row r="31" spans="1:5" ht="17.100000000000001" x14ac:dyDescent="0.85">
      <c r="A31" s="39"/>
      <c r="B31" s="35"/>
      <c r="C31" s="39" t="s">
        <v>51</v>
      </c>
      <c r="D31" s="58">
        <v>35000</v>
      </c>
      <c r="E31" s="34">
        <f>SUM(D28:D31)</f>
        <v>600000</v>
      </c>
    </row>
    <row r="32" spans="1:5" ht="15.3" x14ac:dyDescent="0.55000000000000004">
      <c r="B32" s="35"/>
      <c r="C32" s="39"/>
      <c r="D32" s="36"/>
      <c r="E32" s="34"/>
    </row>
    <row r="33" spans="1:7" ht="15.3" x14ac:dyDescent="0.55000000000000004">
      <c r="A33" s="39" t="s">
        <v>4</v>
      </c>
      <c r="B33" s="35" t="s">
        <v>61</v>
      </c>
      <c r="C33" s="39" t="s">
        <v>60</v>
      </c>
      <c r="D33" s="36"/>
      <c r="E33" s="34">
        <v>300000</v>
      </c>
    </row>
    <row r="34" spans="1:7" ht="15.3" x14ac:dyDescent="0.55000000000000004">
      <c r="A34" s="39"/>
      <c r="B34" s="35"/>
      <c r="C34" s="39"/>
      <c r="D34" s="36"/>
      <c r="E34" s="34"/>
    </row>
    <row r="35" spans="1:7" ht="15.3" x14ac:dyDescent="0.55000000000000004">
      <c r="A35" s="39" t="s">
        <v>5</v>
      </c>
      <c r="B35" s="32" t="s">
        <v>57</v>
      </c>
      <c r="C35" s="30" t="s">
        <v>53</v>
      </c>
      <c r="D35" s="33"/>
      <c r="E35" s="34">
        <v>200000</v>
      </c>
    </row>
    <row r="36" spans="1:7" ht="15.3" x14ac:dyDescent="0.55000000000000004">
      <c r="A36" s="39"/>
      <c r="B36" s="35"/>
      <c r="C36" s="39"/>
      <c r="D36" s="36"/>
      <c r="E36" s="34"/>
    </row>
    <row r="37" spans="1:7" ht="17.100000000000001" x14ac:dyDescent="0.85">
      <c r="A37" s="39" t="s">
        <v>6</v>
      </c>
      <c r="B37" s="35" t="s">
        <v>58</v>
      </c>
      <c r="C37" s="30" t="s">
        <v>43</v>
      </c>
      <c r="D37" s="24"/>
      <c r="E37" s="34">
        <v>60000</v>
      </c>
    </row>
    <row r="38" spans="1:7" ht="17.100000000000001" x14ac:dyDescent="0.85">
      <c r="A38" s="39"/>
      <c r="B38" s="35"/>
      <c r="C38" s="21"/>
      <c r="D38" s="24"/>
      <c r="E38" s="34"/>
    </row>
    <row r="39" spans="1:7" ht="15" x14ac:dyDescent="0.5">
      <c r="A39" s="39"/>
      <c r="B39" s="35" t="s">
        <v>21</v>
      </c>
      <c r="C39" s="43"/>
      <c r="D39" s="34"/>
      <c r="E39" s="44">
        <f>SUM(E7:E37)</f>
        <v>3995773</v>
      </c>
      <c r="G39" s="28"/>
    </row>
    <row r="40" spans="1:7" ht="15" x14ac:dyDescent="0.5">
      <c r="A40" s="39"/>
      <c r="B40" s="35"/>
      <c r="C40" s="43"/>
      <c r="D40" s="34"/>
      <c r="E40" s="34"/>
    </row>
    <row r="41" spans="1:7" ht="15.3" x14ac:dyDescent="0.5">
      <c r="A41" s="39" t="s">
        <v>7</v>
      </c>
      <c r="B41" s="35" t="s">
        <v>22</v>
      </c>
      <c r="C41" s="45" t="s">
        <v>65</v>
      </c>
      <c r="D41" s="49">
        <v>500000</v>
      </c>
      <c r="E41" s="25"/>
    </row>
    <row r="42" spans="1:7" ht="15.3" x14ac:dyDescent="0.5">
      <c r="A42" s="39"/>
      <c r="B42" s="35"/>
      <c r="C42" s="45" t="s">
        <v>66</v>
      </c>
      <c r="D42" s="49">
        <v>100000</v>
      </c>
      <c r="E42" s="25"/>
    </row>
    <row r="43" spans="1:7" ht="15.3" x14ac:dyDescent="0.5">
      <c r="A43" s="39"/>
      <c r="B43" s="35"/>
      <c r="C43" s="45" t="s">
        <v>67</v>
      </c>
      <c r="D43" s="49">
        <v>500000</v>
      </c>
      <c r="E43" s="25"/>
    </row>
    <row r="44" spans="1:7" ht="15.3" x14ac:dyDescent="0.5">
      <c r="A44" s="39"/>
      <c r="B44" s="35"/>
      <c r="C44" s="45" t="s">
        <v>70</v>
      </c>
      <c r="D44" s="49">
        <v>70000</v>
      </c>
      <c r="E44" s="25"/>
    </row>
    <row r="45" spans="1:7" ht="15.3" x14ac:dyDescent="0.5">
      <c r="A45" s="39"/>
      <c r="B45" s="35"/>
      <c r="C45" s="45" t="s">
        <v>70</v>
      </c>
      <c r="D45" s="49">
        <v>70000</v>
      </c>
      <c r="E45" s="25"/>
    </row>
    <row r="46" spans="1:7" ht="17.100000000000001" x14ac:dyDescent="0.5">
      <c r="A46" s="39"/>
      <c r="B46" s="35"/>
      <c r="C46" s="45" t="s">
        <v>71</v>
      </c>
      <c r="D46" s="50">
        <v>100000</v>
      </c>
      <c r="E46" s="25">
        <f>SUM(D41:D46)</f>
        <v>1340000</v>
      </c>
    </row>
    <row r="47" spans="1:7" ht="15.3" x14ac:dyDescent="0.55000000000000004">
      <c r="A47" s="39"/>
      <c r="B47" s="35"/>
      <c r="C47" s="35"/>
      <c r="D47" s="46"/>
      <c r="E47" s="25"/>
    </row>
    <row r="48" spans="1:7" ht="18.600000000000001" x14ac:dyDescent="1.1000000000000001">
      <c r="A48" s="39"/>
      <c r="B48" s="35" t="s">
        <v>23</v>
      </c>
      <c r="C48" s="35"/>
      <c r="D48" s="46"/>
      <c r="E48" s="47">
        <f>+E46</f>
        <v>1340000</v>
      </c>
    </row>
    <row r="49" spans="1:5" ht="15.3" x14ac:dyDescent="0.55000000000000004">
      <c r="A49" s="52"/>
      <c r="B49" s="46"/>
      <c r="C49" s="35"/>
      <c r="D49" s="46"/>
      <c r="E49" s="35"/>
    </row>
    <row r="50" spans="1:5" ht="15.3" x14ac:dyDescent="0.55000000000000004">
      <c r="A50" s="52"/>
      <c r="B50" s="35" t="s">
        <v>24</v>
      </c>
      <c r="C50" s="35"/>
      <c r="D50" s="46"/>
      <c r="E50" s="44">
        <f>+E48+E39</f>
        <v>5335773</v>
      </c>
    </row>
  </sheetData>
  <mergeCells count="3">
    <mergeCell ref="B3:E3"/>
    <mergeCell ref="B1:E1"/>
    <mergeCell ref="B2:E2"/>
  </mergeCells>
  <pageMargins left="0.7" right="0.7" top="0.75" bottom="0.75" header="0.3" footer="0.3"/>
  <pageSetup scale="64" orientation="landscape" r:id="rId1"/>
  <ignoredErrors>
    <ignoredError sqref="E28:E31 E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the one (4)</vt:lpstr>
      <vt:lpstr>crf Purchases</vt:lpstr>
      <vt:lpstr>'the one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Micali</dc:creator>
  <cp:lastModifiedBy>Paul Micali</cp:lastModifiedBy>
  <cp:lastPrinted>2024-02-15T20:13:26Z</cp:lastPrinted>
  <dcterms:created xsi:type="dcterms:W3CDTF">2014-10-16T16:03:37Z</dcterms:created>
  <dcterms:modified xsi:type="dcterms:W3CDTF">2024-02-20T16:58:30Z</dcterms:modified>
</cp:coreProperties>
</file>